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1315" windowHeight="9465"/>
  </bookViews>
  <sheets>
    <sheet name="BALANCE" sheetId="1" r:id="rId1"/>
    <sheet name="EERR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55" i="2" l="1"/>
  <c r="F36" i="2" s="1"/>
  <c r="F38" i="2"/>
  <c r="F29" i="2"/>
  <c r="F16" i="2"/>
  <c r="F12" i="2"/>
  <c r="F8" i="2"/>
  <c r="G7" i="2"/>
  <c r="J54" i="1"/>
  <c r="J41" i="1"/>
  <c r="D41" i="1"/>
  <c r="J35" i="1"/>
  <c r="J45" i="1" s="1"/>
  <c r="D34" i="1"/>
  <c r="J28" i="1"/>
  <c r="J23" i="1"/>
  <c r="D22" i="1"/>
  <c r="I19" i="1"/>
  <c r="J18" i="1"/>
  <c r="D17" i="1"/>
  <c r="J14" i="1"/>
  <c r="D12" i="1"/>
  <c r="J11" i="1"/>
  <c r="J7" i="1"/>
  <c r="J32" i="1" s="1"/>
  <c r="J51" i="1" s="1"/>
  <c r="D7" i="1"/>
  <c r="D51" i="1" s="1"/>
  <c r="G28" i="2" l="1"/>
  <c r="G49" i="2" s="1"/>
</calcChain>
</file>

<file path=xl/comments1.xml><?xml version="1.0" encoding="utf-8"?>
<comments xmlns="http://schemas.openxmlformats.org/spreadsheetml/2006/main">
  <authors>
    <author>Mauricio Antonio Henriquez Rivera</author>
  </authors>
  <commentList>
    <comment ref="C52" authorId="0">
      <text>
        <r>
          <rPr>
            <b/>
            <sz val="9"/>
            <color rgb="FF000000"/>
            <rFont val="Tahoma"/>
            <family val="2"/>
          </rPr>
          <t>Cuentas 83813001,03,05 y 08 menos Cuentas 85951001,02,04 Y 11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53" authorId="0">
      <text>
        <r>
          <rPr>
            <b/>
            <sz val="9"/>
            <color rgb="FF000000"/>
            <rFont val="Tahoma"/>
            <family val="2"/>
          </rPr>
          <t>Cuenta 85951014/83813004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54" authorId="0">
      <text>
        <r>
          <rPr>
            <b/>
            <sz val="9"/>
            <color rgb="FF000000"/>
            <rFont val="Tahoma"/>
            <family val="2"/>
          </rPr>
          <t>CTA.85951013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<sst xmlns="http://schemas.openxmlformats.org/spreadsheetml/2006/main" count="121" uniqueCount="115">
  <si>
    <t>FONDO SOCIAL PARA LA VIVIENDA</t>
  </si>
  <si>
    <t>BALANCE DE SITUACION AL 30 DE NOVIEMBRE DE 2017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</si>
  <si>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</si>
  <si>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</si>
  <si>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</si>
  <si>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</si>
  <si>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</si>
  <si>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</si>
  <si>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</si>
  <si>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</si>
  <si>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</si>
  <si>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</si>
  <si>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EN EL MERCADO NACIONAL</t>
  </si>
  <si>
    <t>CUENTAS POR COBRAR</t>
  </si>
  <si>
    <t>Titulos Valores Diversos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</si>
  <si>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</si>
  <si>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</si>
  <si>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</si>
  <si>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</si>
  <si>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</si>
  <si>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</si>
  <si>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</si>
  <si>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</si>
  <si>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</si>
  <si>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</si>
  <si>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</si>
  <si>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</si>
  <si>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</si>
  <si>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</si>
  <si>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</si>
  <si>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</si>
  <si>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</si>
  <si>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</si>
  <si>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</si>
  <si>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</si>
  <si>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</si>
  <si>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</si>
  <si>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</si>
  <si>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</si>
  <si>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</si>
  <si>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</si>
  <si>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</si>
  <si>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</si>
  <si>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</si>
  <si>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</si>
  <si>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</si>
  <si>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</si>
  <si>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</si>
  <si>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</si>
  <si>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</si>
  <si>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</si>
  <si>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</si>
  <si>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</si>
  <si>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</si>
  <si>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</si>
  <si>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</si>
  <si>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</si>
  <si>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</si>
  <si>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</si>
  <si>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</si>
  <si>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</si>
  <si>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</si>
  <si>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</si>
  <si>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</si>
  <si>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Terrenos entregados en comodato</t>
  </si>
  <si>
    <t>Seguros Pagados por Anticipados</t>
  </si>
  <si>
    <t>TOTAL PATRIMONIO Y RESERVAS</t>
  </si>
  <si>
    <t>Amortizaciones de Seguros Pagados por Anticipado</t>
  </si>
  <si>
    <t>Mantenimiento y Reparaciones Pagados por Anticipado</t>
  </si>
  <si>
    <t>Amortización de Mantenimiento y Reparaciones Pagados    por Anticipado</t>
  </si>
  <si>
    <t>TOTAL ACTIVO</t>
  </si>
  <si>
    <t>TOTAL PASIVO, PATRIMONIO Y RESERVAS</t>
  </si>
  <si>
    <t>CUENTAS DE ORDEN</t>
  </si>
  <si>
    <t>Lic. René Cuellar Marenco</t>
  </si>
  <si>
    <t>Gerente de Finanzas</t>
  </si>
  <si>
    <t>Lic. José Misael Castillo</t>
  </si>
  <si>
    <t>Jefe Area de Contabilidad</t>
  </si>
  <si>
    <r>
      <t>CUENTAS DE ORDEN POR</t>
    </r>
    <r>
      <rPr>
        <b/>
        <sz val="8"/>
        <color rgb="FFFFFFFF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</si>
  <si>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 xml:space="preserve">ESTADO DE RESULTADOS INSTITUCIONAL </t>
  </si>
  <si>
    <t>DEL 01 DE ENERO AL 30 DE NOVIEMBRE  DE 2017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</si>
  <si>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</si>
  <si>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</si>
  <si>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</si>
  <si>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</si>
  <si>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</si>
  <si>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</si>
  <si>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</si>
  <si>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</si>
  <si>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</si>
  <si>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</si>
  <si>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</si>
  <si>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POR EXCEDENTES DE PRESTAMOS</t>
  </si>
  <si>
    <t>PRESCRIPCION GTIAS. POR DESPERF. DE CONSTRUCCION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</si>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</sst>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¢&quot;* #,##0.00_);_(&quot;¢&quot;* \(#,##0.00\);_(&quot;¢&quot;* &quot;-&quot;??_);_(@_)"/>
    <numFmt numFmtId="165" formatCode="[$$-440A]#,##0.00_);\([$$-440A]#,##0.00\)"/>
    <numFmt numFmtId="166" formatCode="_([$$-440A]* #,##0.00_);_([$$-440A]* \(#,##0.00\);_([$$-440A]* &quot;-&quot;??_);_(@_)"/>
    <numFmt numFmtId="167" formatCode="_ * #,##0.00_ ;_ * \-#,##0.00_ ;_ * &quot;-&quot;??_ ;_ @_ "/>
    <numFmt numFmtId="168" formatCode="_(&quot;¢&quot;* #,##0.00000_);_(&quot;¢&quot;* \(#,##0.00000\);_(&quot;¢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sz val="11"/>
      <name val="Century Gothic"/>
      <family val="2"/>
    </font>
    <font>
      <b/>
      <sz val="10"/>
      <name val="Arial"/>
      <family val="2"/>
    </font>
    <font>
      <sz val="12"/>
      <name val="Century Gothic"/>
      <family val="2"/>
    </font>
    <font>
      <b/>
      <sz val="8"/>
      <color rgb="FFFFFFFF"/>
      <name val="Century Gothic"/>
      <family val="2"/>
    </font>
    <font>
      <b/>
      <i/>
      <sz val="12"/>
      <name val="Century Gothic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166" fontId="8" fillId="0" borderId="1" xfId="0" applyNumberFormat="1" applyFont="1" applyFill="1" applyBorder="1"/>
    <xf numFmtId="166" fontId="8" fillId="0" borderId="0" xfId="0" applyNumberFormat="1" applyFont="1" applyFill="1" applyBorder="1"/>
    <xf numFmtId="166" fontId="3" fillId="0" borderId="0" xfId="0" applyNumberFormat="1" applyFont="1" applyFill="1" applyBorder="1"/>
    <xf numFmtId="167" fontId="8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49" fontId="3" fillId="0" borderId="0" xfId="0" applyNumberFormat="1" applyFont="1" applyFill="1" applyBorder="1" applyAlignment="1">
      <alignment horizontal="left"/>
    </xf>
    <xf numFmtId="165" fontId="3" fillId="0" borderId="0" xfId="1" applyNumberFormat="1" applyFont="1" applyFill="1" applyBorder="1"/>
    <xf numFmtId="49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49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left"/>
    </xf>
    <xf numFmtId="44" fontId="6" fillId="0" borderId="0" xfId="1" applyNumberFormat="1" applyFont="1" applyFill="1" applyBorder="1"/>
    <xf numFmtId="0" fontId="5" fillId="0" borderId="0" xfId="0" applyFont="1" applyFill="1" applyBorder="1"/>
    <xf numFmtId="167" fontId="6" fillId="0" borderId="0" xfId="0" applyNumberFormat="1" applyFont="1" applyFill="1" applyBorder="1"/>
    <xf numFmtId="166" fontId="5" fillId="0" borderId="0" xfId="0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66" fontId="6" fillId="0" borderId="0" xfId="1" applyNumberFormat="1" applyFont="1" applyFill="1" applyBorder="1"/>
    <xf numFmtId="49" fontId="8" fillId="0" borderId="0" xfId="0" applyNumberFormat="1" applyFont="1" applyFill="1" applyBorder="1"/>
    <xf numFmtId="49" fontId="8" fillId="0" borderId="0" xfId="0" applyNumberFormat="1" applyFont="1" applyFill="1" applyBorder="1" applyAlignment="1">
      <alignment horizontal="left"/>
    </xf>
    <xf numFmtId="166" fontId="3" fillId="0" borderId="0" xfId="1" applyNumberFormat="1" applyFont="1" applyFill="1" applyBorder="1"/>
    <xf numFmtId="166" fontId="3" fillId="0" borderId="0" xfId="0" applyNumberFormat="1" applyFont="1" applyFill="1" applyBorder="1" applyAlignment="1">
      <alignment horizontal="left"/>
    </xf>
    <xf numFmtId="166" fontId="5" fillId="0" borderId="0" xfId="1" applyNumberFormat="1" applyFont="1" applyFill="1" applyBorder="1"/>
    <xf numFmtId="167" fontId="5" fillId="0" borderId="0" xfId="0" applyNumberFormat="1" applyFont="1" applyFill="1" applyBorder="1"/>
    <xf numFmtId="49" fontId="5" fillId="0" borderId="0" xfId="0" applyNumberFormat="1" applyFont="1" applyFill="1" applyBorder="1"/>
    <xf numFmtId="49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/>
    <xf numFmtId="165" fontId="4" fillId="0" borderId="0" xfId="1" applyNumberFormat="1" applyFont="1" applyFill="1" applyBorder="1"/>
    <xf numFmtId="166" fontId="6" fillId="0" borderId="1" xfId="1" applyNumberFormat="1" applyFont="1" applyFill="1" applyBorder="1"/>
    <xf numFmtId="166" fontId="6" fillId="0" borderId="2" xfId="1" applyNumberFormat="1" applyFont="1" applyFill="1" applyBorder="1"/>
    <xf numFmtId="0" fontId="9" fillId="0" borderId="0" xfId="0" applyFont="1" applyFill="1" applyBorder="1"/>
    <xf numFmtId="167" fontId="6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0" fontId="6" fillId="0" borderId="0" xfId="0" applyFont="1" applyFill="1" applyBorder="1"/>
    <xf numFmtId="0" fontId="8" fillId="0" borderId="0" xfId="0" applyFont="1" applyFill="1" applyBorder="1"/>
    <xf numFmtId="167" fontId="3" fillId="0" borderId="0" xfId="0" applyNumberFormat="1" applyFont="1" applyFill="1" applyBorder="1"/>
    <xf numFmtId="166" fontId="6" fillId="0" borderId="1" xfId="0" applyNumberFormat="1" applyFont="1" applyFill="1" applyBorder="1"/>
    <xf numFmtId="49" fontId="8" fillId="2" borderId="0" xfId="0" applyNumberFormat="1" applyFont="1" applyFill="1" applyBorder="1" applyAlignment="1">
      <alignment horizontal="left"/>
    </xf>
    <xf numFmtId="166" fontId="8" fillId="2" borderId="0" xfId="0" applyNumberFormat="1" applyFont="1" applyFill="1" applyBorder="1"/>
    <xf numFmtId="166" fontId="5" fillId="0" borderId="2" xfId="0" applyNumberFormat="1" applyFont="1" applyFill="1" applyBorder="1"/>
    <xf numFmtId="49" fontId="8" fillId="0" borderId="0" xfId="0" applyNumberFormat="1" applyFont="1" applyFill="1" applyBorder="1" applyAlignment="1">
      <alignment horizontal="left" vertical="center" wrapText="1"/>
    </xf>
    <xf numFmtId="167" fontId="2" fillId="0" borderId="0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166" fontId="10" fillId="0" borderId="0" xfId="0" applyNumberFormat="1" applyFont="1" applyFill="1" applyBorder="1"/>
    <xf numFmtId="166" fontId="2" fillId="0" borderId="2" xfId="1" applyNumberFormat="1" applyFont="1" applyFill="1" applyBorder="1"/>
    <xf numFmtId="0" fontId="10" fillId="0" borderId="0" xfId="0" applyFont="1" applyFill="1" applyBorder="1"/>
    <xf numFmtId="0" fontId="2" fillId="0" borderId="0" xfId="0" applyFont="1" applyFill="1" applyBorder="1"/>
    <xf numFmtId="166" fontId="2" fillId="0" borderId="2" xfId="0" applyNumberFormat="1" applyFont="1" applyFill="1" applyBorder="1"/>
    <xf numFmtId="167" fontId="5" fillId="0" borderId="0" xfId="0" applyNumberFormat="1" applyFont="1" applyFill="1" applyBorder="1" applyAlignment="1">
      <alignment horizontal="left"/>
    </xf>
    <xf numFmtId="166" fontId="2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left" vertical="center"/>
    </xf>
    <xf numFmtId="166" fontId="2" fillId="0" borderId="3" xfId="1" applyNumberFormat="1" applyFont="1" applyFill="1" applyBorder="1"/>
    <xf numFmtId="0" fontId="2" fillId="0" borderId="0" xfId="0" applyNumberFormat="1" applyFont="1" applyFill="1" applyBorder="1"/>
    <xf numFmtId="166" fontId="2" fillId="0" borderId="3" xfId="0" applyNumberFormat="1" applyFont="1" applyFill="1" applyBorder="1"/>
    <xf numFmtId="167" fontId="9" fillId="0" borderId="0" xfId="0" applyNumberFormat="1" applyFont="1" applyFill="1" applyBorder="1" applyAlignment="1">
      <alignment horizontal="left" vertical="center"/>
    </xf>
    <xf numFmtId="166" fontId="4" fillId="0" borderId="0" xfId="0" applyNumberFormat="1" applyFont="1" applyFill="1" applyBorder="1"/>
    <xf numFmtId="166" fontId="9" fillId="0" borderId="0" xfId="1" applyNumberFormat="1" applyFont="1" applyFill="1" applyBorder="1"/>
    <xf numFmtId="7" fontId="4" fillId="0" borderId="0" xfId="0" applyNumberFormat="1" applyFont="1" applyFill="1" applyBorder="1"/>
    <xf numFmtId="165" fontId="9" fillId="0" borderId="0" xfId="1" applyNumberFormat="1" applyFont="1" applyFill="1" applyBorder="1"/>
    <xf numFmtId="166" fontId="9" fillId="0" borderId="0" xfId="0" applyNumberFormat="1" applyFont="1" applyFill="1" applyBorder="1"/>
    <xf numFmtId="49" fontId="9" fillId="0" borderId="0" xfId="0" applyNumberFormat="1" applyFont="1" applyFill="1" applyBorder="1" applyAlignment="1">
      <alignment horizontal="center"/>
    </xf>
    <xf numFmtId="164" fontId="9" fillId="0" borderId="0" xfId="1" applyNumberFormat="1" applyFont="1" applyFill="1" applyBorder="1"/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left"/>
    </xf>
    <xf numFmtId="167" fontId="2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/>
    <xf numFmtId="7" fontId="10" fillId="0" borderId="0" xfId="0" applyNumberFormat="1" applyFont="1" applyFill="1" applyBorder="1"/>
    <xf numFmtId="165" fontId="10" fillId="0" borderId="0" xfId="1" applyNumberFormat="1" applyFont="1" applyFill="1" applyBorder="1"/>
    <xf numFmtId="49" fontId="2" fillId="2" borderId="0" xfId="0" applyNumberFormat="1" applyFont="1" applyFill="1" applyBorder="1"/>
    <xf numFmtId="49" fontId="10" fillId="0" borderId="0" xfId="0" applyNumberFormat="1" applyFont="1" applyFill="1" applyBorder="1"/>
    <xf numFmtId="49" fontId="10" fillId="2" borderId="0" xfId="0" applyNumberFormat="1" applyFont="1" applyFill="1" applyBorder="1" applyAlignment="1">
      <alignment horizontal="left"/>
    </xf>
    <xf numFmtId="7" fontId="10" fillId="2" borderId="0" xfId="0" applyNumberFormat="1" applyFont="1" applyFill="1" applyBorder="1"/>
    <xf numFmtId="166" fontId="2" fillId="2" borderId="0" xfId="0" applyNumberFormat="1" applyFont="1" applyFill="1" applyBorder="1"/>
    <xf numFmtId="166" fontId="10" fillId="2" borderId="0" xfId="1" applyNumberFormat="1" applyFont="1" applyFill="1" applyBorder="1"/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left"/>
    </xf>
    <xf numFmtId="7" fontId="2" fillId="0" borderId="0" xfId="0" applyNumberFormat="1" applyFont="1" applyFill="1" applyBorder="1"/>
    <xf numFmtId="166" fontId="2" fillId="0" borderId="0" xfId="1" applyNumberFormat="1" applyFont="1" applyFill="1" applyBorder="1"/>
    <xf numFmtId="166" fontId="10" fillId="0" borderId="0" xfId="1" applyNumberFormat="1" applyFont="1" applyFill="1" applyBorder="1"/>
    <xf numFmtId="166" fontId="10" fillId="0" borderId="1" xfId="0" applyNumberFormat="1" applyFont="1" applyFill="1" applyBorder="1"/>
    <xf numFmtId="166" fontId="2" fillId="0" borderId="1" xfId="0" applyNumberFormat="1" applyFont="1" applyFill="1" applyBorder="1"/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8" fontId="10" fillId="0" borderId="0" xfId="1" applyNumberFormat="1" applyFont="1" applyFill="1" applyBorder="1"/>
    <xf numFmtId="164" fontId="10" fillId="0" borderId="0" xfId="1" applyNumberFormat="1" applyFont="1" applyFill="1" applyBorder="1"/>
    <xf numFmtId="0" fontId="13" fillId="0" borderId="0" xfId="0" applyFont="1" applyFill="1" applyBorder="1"/>
    <xf numFmtId="49" fontId="13" fillId="0" borderId="0" xfId="0" applyNumberFormat="1" applyFont="1" applyFill="1" applyBorder="1"/>
    <xf numFmtId="49" fontId="13" fillId="0" borderId="0" xfId="0" applyNumberFormat="1" applyFont="1" applyFill="1" applyBorder="1" applyAlignment="1">
      <alignment horizontal="left"/>
    </xf>
    <xf numFmtId="7" fontId="13" fillId="0" borderId="0" xfId="0" applyNumberFormat="1" applyFont="1" applyFill="1" applyBorder="1"/>
    <xf numFmtId="0" fontId="14" fillId="0" borderId="0" xfId="0" applyFont="1" applyFill="1" applyBorder="1"/>
    <xf numFmtId="165" fontId="13" fillId="0" borderId="0" xfId="1" applyNumberFormat="1" applyFont="1" applyFill="1" applyBorder="1"/>
    <xf numFmtId="49" fontId="9" fillId="0" borderId="0" xfId="0" applyNumberFormat="1" applyFont="1" applyFill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42332</xdr:rowOff>
    </xdr:from>
    <xdr:to>
      <xdr:col>1</xdr:col>
      <xdr:colOff>438150</xdr:colOff>
      <xdr:row>3</xdr:row>
      <xdr:rowOff>38100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704850" cy="595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223408</xdr:colOff>
      <xdr:row>3</xdr:row>
      <xdr:rowOff>133350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697542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abSelected="1" zoomScale="90" zoomScaleNormal="90" workbookViewId="0">
      <selection sqref="A1:J1"/>
    </sheetView>
  </sheetViews>
  <sheetFormatPr baseColWidth="10" defaultRowHeight="15" x14ac:dyDescent="0.25"/>
  <cols>
    <col min="1" max="1" width="4.28515625" customWidth="1"/>
    <col min="2" max="2" width="61.140625" bestFit="1" customWidth="1"/>
    <col min="3" max="3" width="17.42578125" bestFit="1" customWidth="1"/>
    <col min="4" max="4" width="19.7109375" bestFit="1" customWidth="1"/>
    <col min="5" max="5" width="4.140625" customWidth="1"/>
    <col min="6" max="6" width="4.28515625" customWidth="1"/>
    <col min="7" max="7" width="49.42578125" bestFit="1" customWidth="1"/>
    <col min="8" max="8" width="19" customWidth="1"/>
    <col min="9" max="9" width="17.42578125" bestFit="1" customWidth="1"/>
    <col min="10" max="10" width="19.7109375" bestFit="1" customWidth="1"/>
  </cols>
  <sheetData>
    <row r="1" spans="1:10" ht="15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 ht="15.75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pans="1:10" x14ac:dyDescent="0.25">
      <c r="A4" s="6"/>
      <c r="B4" s="7"/>
      <c r="C4" s="6"/>
      <c r="D4" s="8"/>
      <c r="E4" s="6"/>
      <c r="F4" s="6"/>
      <c r="G4" s="6"/>
      <c r="H4" s="6"/>
      <c r="I4" s="6"/>
      <c r="J4" s="6"/>
    </row>
    <row r="5" spans="1:10" x14ac:dyDescent="0.25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x14ac:dyDescent="0.25">
      <c r="A6" s="10" t="s">
        <v>3</v>
      </c>
      <c r="B6" s="10"/>
      <c r="C6" s="11"/>
      <c r="D6" s="12"/>
      <c r="E6" s="13"/>
      <c r="F6" s="10" t="s">
        <v>4</v>
      </c>
      <c r="G6" s="10"/>
      <c r="H6" s="14"/>
      <c r="I6" s="6"/>
      <c r="J6" s="6"/>
    </row>
    <row r="7" spans="1:10" x14ac:dyDescent="0.25">
      <c r="A7" s="15" t="s">
        <v>5</v>
      </c>
      <c r="B7" s="16"/>
      <c r="C7" s="3"/>
      <c r="D7" s="17">
        <f>SUM(C8:C10)</f>
        <v>43587172.530000001</v>
      </c>
      <c r="E7" s="18"/>
      <c r="F7" s="19" t="s">
        <v>6</v>
      </c>
      <c r="G7" s="16"/>
      <c r="H7" s="20"/>
      <c r="I7" s="21"/>
      <c r="J7" s="22">
        <f>SUM(I8:I9)</f>
        <v>7281851.0899999999</v>
      </c>
    </row>
    <row r="8" spans="1:10" ht="16.5" x14ac:dyDescent="0.3">
      <c r="A8" s="23"/>
      <c r="B8" s="24" t="s">
        <v>7</v>
      </c>
      <c r="C8" s="2">
        <v>4700</v>
      </c>
      <c r="D8" s="25"/>
      <c r="E8" s="6"/>
      <c r="F8" s="19"/>
      <c r="G8" s="24" t="s">
        <v>8</v>
      </c>
      <c r="H8" s="26"/>
      <c r="I8" s="2">
        <v>3890457.07</v>
      </c>
      <c r="J8" s="25"/>
    </row>
    <row r="9" spans="1:10" ht="16.5" x14ac:dyDescent="0.3">
      <c r="A9" s="23"/>
      <c r="B9" s="24" t="s">
        <v>9</v>
      </c>
      <c r="C9" s="2">
        <v>22642472.530000001</v>
      </c>
      <c r="D9" s="25"/>
      <c r="E9" s="6"/>
      <c r="F9" s="19"/>
      <c r="G9" s="24" t="s">
        <v>10</v>
      </c>
      <c r="H9" s="26"/>
      <c r="I9" s="1">
        <v>3391394.02</v>
      </c>
      <c r="J9" s="25"/>
    </row>
    <row r="10" spans="1:10" ht="16.5" x14ac:dyDescent="0.3">
      <c r="A10" s="15"/>
      <c r="B10" s="24" t="s">
        <v>11</v>
      </c>
      <c r="C10" s="1">
        <v>20940000</v>
      </c>
      <c r="D10" s="27"/>
      <c r="E10" s="18"/>
      <c r="F10" s="28"/>
      <c r="G10" s="7"/>
      <c r="H10" s="26"/>
      <c r="I10" s="3"/>
      <c r="J10" s="25"/>
    </row>
    <row r="11" spans="1:10" x14ac:dyDescent="0.25">
      <c r="A11" s="29"/>
      <c r="B11" s="7"/>
      <c r="C11" s="3"/>
      <c r="D11" s="27"/>
      <c r="E11" s="18"/>
      <c r="F11" s="19" t="s">
        <v>12</v>
      </c>
      <c r="G11" s="16"/>
      <c r="H11" s="20"/>
      <c r="I11" s="21"/>
      <c r="J11" s="22">
        <f>SUM(I12)</f>
        <v>210197690.28999999</v>
      </c>
    </row>
    <row r="12" spans="1:10" ht="16.5" x14ac:dyDescent="0.3">
      <c r="A12" s="19" t="s">
        <v>13</v>
      </c>
      <c r="B12" s="16"/>
      <c r="C12" s="3"/>
      <c r="D12" s="22">
        <f>SUM(C13:C15)</f>
        <v>13784279.300000001</v>
      </c>
      <c r="E12" s="18"/>
      <c r="F12" s="19"/>
      <c r="G12" s="24" t="s">
        <v>14</v>
      </c>
      <c r="H12" s="26"/>
      <c r="I12" s="1">
        <v>210197690.28999999</v>
      </c>
      <c r="J12" s="25"/>
    </row>
    <row r="13" spans="1:10" ht="16.5" x14ac:dyDescent="0.3">
      <c r="A13" s="19"/>
      <c r="B13" s="24" t="s">
        <v>15</v>
      </c>
      <c r="C13" s="2">
        <v>3956297.0600000005</v>
      </c>
      <c r="D13" s="27"/>
      <c r="E13" s="18"/>
      <c r="F13" s="19"/>
      <c r="G13" s="24"/>
      <c r="H13" s="26"/>
      <c r="I13" s="3"/>
      <c r="J13" s="25"/>
    </row>
    <row r="14" spans="1:10" ht="16.5" x14ac:dyDescent="0.3">
      <c r="A14" s="19"/>
      <c r="B14" s="24" t="s">
        <v>16</v>
      </c>
      <c r="C14" s="2">
        <v>-620718.72</v>
      </c>
      <c r="D14" s="27"/>
      <c r="E14" s="18"/>
      <c r="F14" s="19" t="s">
        <v>17</v>
      </c>
      <c r="G14" s="16"/>
      <c r="H14" s="20"/>
      <c r="I14" s="21"/>
      <c r="J14" s="22">
        <f>SUM(I15+I16)</f>
        <v>42763761.189999998</v>
      </c>
    </row>
    <row r="15" spans="1:10" ht="16.5" x14ac:dyDescent="0.3">
      <c r="A15" s="19"/>
      <c r="B15" s="24" t="s">
        <v>18</v>
      </c>
      <c r="C15" s="1">
        <v>10448700.960000001</v>
      </c>
      <c r="D15" s="27"/>
      <c r="E15" s="18"/>
      <c r="F15" s="19"/>
      <c r="G15" s="24" t="s">
        <v>19</v>
      </c>
      <c r="H15" s="26"/>
      <c r="I15" s="2">
        <v>31648344.510000002</v>
      </c>
      <c r="J15" s="27"/>
    </row>
    <row r="16" spans="1:10" ht="16.5" x14ac:dyDescent="0.3">
      <c r="A16" s="28"/>
      <c r="B16" s="7"/>
      <c r="C16" s="3"/>
      <c r="D16" s="27"/>
      <c r="E16" s="6"/>
      <c r="F16" s="19"/>
      <c r="G16" s="24" t="s">
        <v>20</v>
      </c>
      <c r="H16" s="26"/>
      <c r="I16" s="1">
        <v>11115416.68</v>
      </c>
      <c r="J16" s="27"/>
    </row>
    <row r="17" spans="1:10" ht="16.5" x14ac:dyDescent="0.3">
      <c r="A17" s="19" t="s">
        <v>21</v>
      </c>
      <c r="B17" s="16"/>
      <c r="C17" s="3"/>
      <c r="D17" s="22">
        <f>SUM(C18:C20)</f>
        <v>324445.22999999672</v>
      </c>
      <c r="E17" s="6"/>
      <c r="F17" s="19" t="s">
        <v>22</v>
      </c>
      <c r="G17" s="24"/>
      <c r="H17" s="26"/>
      <c r="I17" s="3"/>
      <c r="J17" s="27"/>
    </row>
    <row r="18" spans="1:10" ht="16.5" x14ac:dyDescent="0.3">
      <c r="A18" s="4"/>
      <c r="B18" s="24" t="s">
        <v>23</v>
      </c>
      <c r="C18" s="2">
        <v>64980.840000000004</v>
      </c>
      <c r="D18" s="25"/>
      <c r="E18" s="6"/>
      <c r="F18" s="4" t="s">
        <v>24</v>
      </c>
      <c r="G18" s="16"/>
      <c r="H18" s="20"/>
      <c r="I18" s="21"/>
      <c r="J18" s="22">
        <f>I19</f>
        <v>212750591.5</v>
      </c>
    </row>
    <row r="19" spans="1:10" ht="16.5" x14ac:dyDescent="0.3">
      <c r="A19" s="4"/>
      <c r="B19" s="24" t="s">
        <v>25</v>
      </c>
      <c r="C19" s="2">
        <v>46599616.769999996</v>
      </c>
      <c r="D19" s="25"/>
      <c r="E19" s="6"/>
      <c r="F19" s="19"/>
      <c r="G19" s="24"/>
      <c r="H19" s="26"/>
      <c r="I19" s="1">
        <f>SUM(H20:H21)</f>
        <v>212750591.5</v>
      </c>
      <c r="J19" s="27"/>
    </row>
    <row r="20" spans="1:10" ht="16.5" x14ac:dyDescent="0.3">
      <c r="A20" s="4"/>
      <c r="B20" s="24" t="s">
        <v>26</v>
      </c>
      <c r="C20" s="1">
        <v>-46340152.380000003</v>
      </c>
      <c r="D20" s="25"/>
      <c r="E20" s="6"/>
      <c r="F20" s="19"/>
      <c r="G20" s="24" t="s">
        <v>27</v>
      </c>
      <c r="H20" s="2">
        <v>211875608.97</v>
      </c>
      <c r="I20" s="3"/>
      <c r="J20" s="27"/>
    </row>
    <row r="21" spans="1:10" ht="16.5" x14ac:dyDescent="0.3">
      <c r="A21" s="4"/>
      <c r="B21" s="30"/>
      <c r="C21" s="31"/>
      <c r="D21" s="25"/>
      <c r="E21" s="6"/>
      <c r="F21" s="28"/>
      <c r="G21" s="24" t="s">
        <v>28</v>
      </c>
      <c r="H21" s="1">
        <v>874982.53</v>
      </c>
      <c r="I21" s="3"/>
      <c r="J21" s="27"/>
    </row>
    <row r="22" spans="1:10" x14ac:dyDescent="0.25">
      <c r="A22" s="19" t="s">
        <v>29</v>
      </c>
      <c r="B22" s="7"/>
      <c r="C22" s="3"/>
      <c r="D22" s="22">
        <f>SUM(C23:C32)</f>
        <v>821466733.2299999</v>
      </c>
      <c r="E22" s="18"/>
      <c r="F22" s="19" t="s">
        <v>30</v>
      </c>
      <c r="G22" s="7"/>
      <c r="H22" s="26"/>
      <c r="I22" s="3"/>
      <c r="J22" s="27"/>
    </row>
    <row r="23" spans="1:10" ht="16.5" x14ac:dyDescent="0.3">
      <c r="A23" s="31"/>
      <c r="B23" s="24" t="s">
        <v>31</v>
      </c>
      <c r="C23" s="2">
        <v>899984934.73000002</v>
      </c>
      <c r="D23" s="32"/>
      <c r="E23" s="6"/>
      <c r="F23" s="19"/>
      <c r="G23" s="16"/>
      <c r="H23" s="20"/>
      <c r="I23" s="21"/>
      <c r="J23" s="22">
        <f>SUM(I24:I25)</f>
        <v>4877059.05</v>
      </c>
    </row>
    <row r="24" spans="1:10" ht="16.5" x14ac:dyDescent="0.3">
      <c r="A24" s="4"/>
      <c r="B24" s="24" t="s">
        <v>32</v>
      </c>
      <c r="C24" s="2">
        <v>49592114.43</v>
      </c>
      <c r="D24" s="25"/>
      <c r="E24" s="6"/>
      <c r="F24" s="19"/>
      <c r="G24" s="24" t="s">
        <v>33</v>
      </c>
      <c r="H24" s="26"/>
      <c r="I24" s="2">
        <v>387594.3</v>
      </c>
      <c r="J24" s="27"/>
    </row>
    <row r="25" spans="1:10" ht="16.5" x14ac:dyDescent="0.3">
      <c r="A25" s="4"/>
      <c r="B25" s="24" t="s">
        <v>34</v>
      </c>
      <c r="C25" s="2">
        <v>3091194.01</v>
      </c>
      <c r="D25" s="25"/>
      <c r="E25" s="6"/>
      <c r="F25" s="19"/>
      <c r="G25" s="24" t="s">
        <v>35</v>
      </c>
      <c r="H25" s="26"/>
      <c r="I25" s="1">
        <v>4489464.75</v>
      </c>
      <c r="J25" s="27"/>
    </row>
    <row r="26" spans="1:10" ht="16.5" x14ac:dyDescent="0.3">
      <c r="A26" s="4"/>
      <c r="B26" s="24" t="s">
        <v>36</v>
      </c>
      <c r="C26" s="2">
        <v>-16354888.049999999</v>
      </c>
      <c r="D26" s="25"/>
      <c r="E26" s="6"/>
      <c r="F26" s="28"/>
      <c r="G26" s="24"/>
      <c r="H26" s="26"/>
      <c r="I26" s="2"/>
      <c r="J26" s="27"/>
    </row>
    <row r="27" spans="1:10" ht="16.5" x14ac:dyDescent="0.3">
      <c r="A27" s="4"/>
      <c r="B27" s="24" t="s">
        <v>37</v>
      </c>
      <c r="C27" s="2">
        <v>-59536865.630000003</v>
      </c>
      <c r="D27" s="25"/>
      <c r="E27" s="6"/>
      <c r="F27" s="19" t="s">
        <v>38</v>
      </c>
      <c r="G27" s="7"/>
      <c r="H27" s="26"/>
      <c r="I27" s="3"/>
      <c r="J27" s="27"/>
    </row>
    <row r="28" spans="1:10" ht="16.5" x14ac:dyDescent="0.3">
      <c r="A28" s="4"/>
      <c r="B28" s="24" t="s">
        <v>39</v>
      </c>
      <c r="C28" s="2">
        <v>-55630441.880000003</v>
      </c>
      <c r="D28" s="25"/>
      <c r="E28" s="6"/>
      <c r="F28" s="19"/>
      <c r="G28" s="24"/>
      <c r="H28" s="26"/>
      <c r="I28" s="3"/>
      <c r="J28" s="33">
        <f>SUM(I29:I29)</f>
        <v>1808146.74</v>
      </c>
    </row>
    <row r="29" spans="1:10" ht="16.5" x14ac:dyDescent="0.3">
      <c r="A29" s="4"/>
      <c r="B29" s="24" t="s">
        <v>40</v>
      </c>
      <c r="C29" s="2">
        <v>-141450.44</v>
      </c>
      <c r="D29" s="25"/>
      <c r="E29" s="6"/>
      <c r="F29" s="28"/>
      <c r="G29" s="24" t="s">
        <v>41</v>
      </c>
      <c r="H29" s="26"/>
      <c r="I29" s="1">
        <v>1808146.74</v>
      </c>
      <c r="J29" s="27"/>
    </row>
    <row r="30" spans="1:10" ht="16.5" x14ac:dyDescent="0.3">
      <c r="A30" s="4"/>
      <c r="B30" s="24" t="s">
        <v>42</v>
      </c>
      <c r="C30" s="2">
        <v>462136.06</v>
      </c>
      <c r="D30" s="25"/>
      <c r="E30" s="6"/>
      <c r="F30" s="28"/>
      <c r="G30" s="7"/>
      <c r="H30" s="26"/>
      <c r="I30" s="3"/>
      <c r="J30" s="27"/>
    </row>
    <row r="31" spans="1:10" ht="16.5" x14ac:dyDescent="0.3">
      <c r="A31" s="4"/>
      <c r="B31" s="24" t="s">
        <v>43</v>
      </c>
      <c r="C31" s="2">
        <v>4859.5</v>
      </c>
      <c r="D31" s="25"/>
      <c r="E31" s="6"/>
      <c r="F31" s="28"/>
      <c r="G31" s="7"/>
      <c r="H31" s="26"/>
      <c r="I31" s="3"/>
      <c r="J31" s="27"/>
    </row>
    <row r="32" spans="1:10" ht="17.25" thickBot="1" x14ac:dyDescent="0.35">
      <c r="A32" s="4"/>
      <c r="B32" s="24" t="s">
        <v>44</v>
      </c>
      <c r="C32" s="1">
        <v>-4859.5</v>
      </c>
      <c r="D32" s="25"/>
      <c r="E32" s="6"/>
      <c r="F32" s="28"/>
      <c r="G32" s="16" t="s">
        <v>45</v>
      </c>
      <c r="H32" s="26"/>
      <c r="I32" s="3"/>
      <c r="J32" s="34">
        <f>SUM(J7:J31)</f>
        <v>479679099.86000001</v>
      </c>
    </row>
    <row r="33" spans="1:10" ht="17.25" thickTop="1" x14ac:dyDescent="0.3">
      <c r="A33" s="4"/>
      <c r="B33" s="35"/>
      <c r="C33" s="35"/>
      <c r="D33" s="25"/>
      <c r="E33" s="18"/>
      <c r="F33" s="36" t="s">
        <v>46</v>
      </c>
      <c r="G33" s="37"/>
      <c r="H33" s="26"/>
      <c r="I33" s="3"/>
      <c r="J33" s="27"/>
    </row>
    <row r="34" spans="1:10" ht="16.5" x14ac:dyDescent="0.3">
      <c r="A34" s="19" t="s">
        <v>47</v>
      </c>
      <c r="B34" s="7"/>
      <c r="C34" s="3"/>
      <c r="D34" s="22">
        <f>SUM(C35:C39)</f>
        <v>15639502.129999999</v>
      </c>
      <c r="E34" s="6"/>
      <c r="F34" s="38" t="s">
        <v>48</v>
      </c>
      <c r="G34" s="24"/>
      <c r="H34" s="26"/>
      <c r="I34" s="3"/>
      <c r="J34" s="27"/>
    </row>
    <row r="35" spans="1:10" ht="16.5" x14ac:dyDescent="0.3">
      <c r="A35" s="31"/>
      <c r="B35" s="24" t="s">
        <v>49</v>
      </c>
      <c r="C35" s="2">
        <v>14102104.789999999</v>
      </c>
      <c r="D35" s="32"/>
      <c r="E35" s="6"/>
      <c r="F35" s="39"/>
      <c r="G35" s="24"/>
      <c r="H35" s="26"/>
      <c r="I35" s="21"/>
      <c r="J35" s="22">
        <f>SUM(I36:I39)</f>
        <v>45579224.959999993</v>
      </c>
    </row>
    <row r="36" spans="1:10" ht="16.5" x14ac:dyDescent="0.3">
      <c r="A36" s="4"/>
      <c r="B36" s="24" t="s">
        <v>50</v>
      </c>
      <c r="C36" s="2">
        <v>-4929300.13</v>
      </c>
      <c r="D36" s="25"/>
      <c r="E36" s="6"/>
      <c r="F36" s="39"/>
      <c r="G36" s="4" t="s">
        <v>51</v>
      </c>
      <c r="H36" s="3"/>
      <c r="I36" s="2">
        <v>6635428.5700000003</v>
      </c>
      <c r="J36" s="27"/>
    </row>
    <row r="37" spans="1:10" ht="16.5" x14ac:dyDescent="0.3">
      <c r="A37" s="4"/>
      <c r="B37" s="24" t="s">
        <v>52</v>
      </c>
      <c r="C37" s="2">
        <v>5854216.8600000003</v>
      </c>
      <c r="D37" s="25"/>
      <c r="E37" s="6"/>
      <c r="F37" s="39"/>
      <c r="G37" s="4" t="s">
        <v>53</v>
      </c>
      <c r="H37" s="37"/>
      <c r="I37" s="2">
        <v>192896.58</v>
      </c>
      <c r="J37" s="27"/>
    </row>
    <row r="38" spans="1:10" ht="16.5" x14ac:dyDescent="0.3">
      <c r="A38" s="4"/>
      <c r="B38" s="24" t="s">
        <v>54</v>
      </c>
      <c r="C38" s="2">
        <v>1584666.25</v>
      </c>
      <c r="D38" s="25"/>
      <c r="E38" s="6"/>
      <c r="F38" s="39"/>
      <c r="G38" s="4" t="s">
        <v>55</v>
      </c>
      <c r="H38" s="37"/>
      <c r="I38" s="2">
        <v>29996762.939999998</v>
      </c>
      <c r="J38" s="27"/>
    </row>
    <row r="39" spans="1:10" ht="16.5" x14ac:dyDescent="0.3">
      <c r="A39" s="4"/>
      <c r="B39" s="24" t="s">
        <v>56</v>
      </c>
      <c r="C39" s="1">
        <v>-972185.64</v>
      </c>
      <c r="D39" s="25"/>
      <c r="E39" s="18"/>
      <c r="F39" s="18"/>
      <c r="G39" s="4" t="s">
        <v>57</v>
      </c>
      <c r="H39" s="37"/>
      <c r="I39" s="1">
        <v>8754136.8699999992</v>
      </c>
      <c r="J39" s="27"/>
    </row>
    <row r="40" spans="1:10" ht="16.5" x14ac:dyDescent="0.3">
      <c r="A40" s="4"/>
      <c r="B40" s="30"/>
      <c r="C40" s="31"/>
      <c r="D40" s="25"/>
      <c r="E40" s="6"/>
      <c r="F40" s="19" t="s">
        <v>58</v>
      </c>
      <c r="G40" s="40"/>
      <c r="H40" s="3"/>
      <c r="I40" s="21"/>
      <c r="J40" s="27"/>
    </row>
    <row r="41" spans="1:10" x14ac:dyDescent="0.25">
      <c r="A41" s="19" t="s">
        <v>59</v>
      </c>
      <c r="B41" s="7"/>
      <c r="C41" s="3"/>
      <c r="D41" s="33">
        <f>SUM(C42:C48)</f>
        <v>2074312.0600000003</v>
      </c>
      <c r="E41" s="6"/>
      <c r="F41" s="19"/>
      <c r="G41" s="16"/>
      <c r="H41" s="20"/>
      <c r="I41" s="21"/>
      <c r="J41" s="41">
        <f>SUM(I42:I43)</f>
        <v>371618119.65999997</v>
      </c>
    </row>
    <row r="42" spans="1:10" ht="16.5" x14ac:dyDescent="0.3">
      <c r="A42" s="31"/>
      <c r="B42" s="24" t="s">
        <v>60</v>
      </c>
      <c r="C42" s="2">
        <v>2675.2</v>
      </c>
      <c r="D42" s="32"/>
      <c r="E42" s="6"/>
      <c r="F42" s="19"/>
      <c r="G42" s="24" t="s">
        <v>61</v>
      </c>
      <c r="H42" s="20"/>
      <c r="I42" s="2">
        <v>359745380.02999997</v>
      </c>
      <c r="J42" s="18"/>
    </row>
    <row r="43" spans="1:10" ht="16.5" x14ac:dyDescent="0.3">
      <c r="A43" s="4"/>
      <c r="B43" s="24" t="s">
        <v>62</v>
      </c>
      <c r="C43" s="2">
        <v>-2675.2</v>
      </c>
      <c r="D43" s="25"/>
      <c r="E43" s="6"/>
      <c r="F43" s="28"/>
      <c r="G43" s="24" t="s">
        <v>63</v>
      </c>
      <c r="H43" s="20"/>
      <c r="I43" s="1">
        <v>11872739.630000001</v>
      </c>
      <c r="J43" s="6"/>
    </row>
    <row r="44" spans="1:10" ht="16.5" x14ac:dyDescent="0.3">
      <c r="A44" s="4"/>
      <c r="B44" s="42" t="s">
        <v>64</v>
      </c>
      <c r="C44" s="43">
        <v>1231157.6200000001</v>
      </c>
      <c r="D44" s="25"/>
      <c r="E44" s="6"/>
      <c r="F44" s="6"/>
      <c r="G44" s="6"/>
      <c r="H44" s="3"/>
      <c r="I44" s="3"/>
      <c r="J44" s="3"/>
    </row>
    <row r="45" spans="1:10" ht="17.25" thickBot="1" x14ac:dyDescent="0.35">
      <c r="A45" s="4"/>
      <c r="B45" s="24" t="s">
        <v>65</v>
      </c>
      <c r="C45" s="43">
        <v>2025123.69</v>
      </c>
      <c r="D45" s="25"/>
      <c r="E45" s="6"/>
      <c r="F45" s="18"/>
      <c r="G45" s="16" t="s">
        <v>66</v>
      </c>
      <c r="H45" s="21"/>
      <c r="I45" s="21"/>
      <c r="J45" s="44">
        <f>SUM(+J35+J41)</f>
        <v>417197344.61999995</v>
      </c>
    </row>
    <row r="46" spans="1:10" ht="17.25" thickTop="1" x14ac:dyDescent="0.3">
      <c r="A46" s="4"/>
      <c r="B46" s="24" t="s">
        <v>67</v>
      </c>
      <c r="C46" s="43">
        <v>-1187631.4099999999</v>
      </c>
      <c r="D46" s="25"/>
      <c r="E46" s="6"/>
      <c r="F46" s="6"/>
      <c r="G46" s="6"/>
      <c r="H46" s="3"/>
      <c r="I46" s="3"/>
      <c r="J46" s="3"/>
    </row>
    <row r="47" spans="1:10" ht="16.5" x14ac:dyDescent="0.3">
      <c r="A47" s="4"/>
      <c r="B47" s="24" t="s">
        <v>68</v>
      </c>
      <c r="C47" s="2">
        <v>63050.96</v>
      </c>
      <c r="D47" s="25"/>
      <c r="E47" s="6"/>
      <c r="F47" s="6"/>
      <c r="G47" s="18"/>
      <c r="H47" s="21"/>
      <c r="I47" s="21"/>
      <c r="J47" s="21"/>
    </row>
    <row r="48" spans="1:10" ht="40.5" customHeight="1" x14ac:dyDescent="0.3">
      <c r="A48" s="4"/>
      <c r="B48" s="45" t="s">
        <v>69</v>
      </c>
      <c r="C48" s="1">
        <v>-57388.800000000003</v>
      </c>
      <c r="D48" s="25"/>
      <c r="E48" s="6"/>
      <c r="F48" s="6"/>
      <c r="G48" s="18"/>
      <c r="H48" s="21"/>
      <c r="I48" s="21"/>
      <c r="J48" s="21"/>
    </row>
    <row r="49" spans="1:10" ht="16.5" x14ac:dyDescent="0.3">
      <c r="A49" s="4"/>
      <c r="B49" s="30"/>
      <c r="C49" s="31"/>
      <c r="D49" s="25"/>
      <c r="E49" s="6"/>
      <c r="F49" s="18"/>
      <c r="G49" s="18"/>
      <c r="H49" s="21"/>
      <c r="I49" s="21"/>
      <c r="J49" s="21"/>
    </row>
    <row r="50" spans="1:10" x14ac:dyDescent="0.25">
      <c r="A50" s="40"/>
      <c r="B50" s="7"/>
      <c r="C50" s="3"/>
      <c r="D50" s="25"/>
      <c r="E50" s="6"/>
      <c r="F50" s="18"/>
      <c r="G50" s="6"/>
      <c r="H50" s="3"/>
      <c r="I50" s="3"/>
      <c r="J50" s="3"/>
    </row>
    <row r="51" spans="1:10" ht="18" thickBot="1" x14ac:dyDescent="0.35">
      <c r="A51" s="46" t="s">
        <v>70</v>
      </c>
      <c r="B51" s="47"/>
      <c r="C51" s="48"/>
      <c r="D51" s="49">
        <f>SUM(D7:D46)</f>
        <v>896876444.47999978</v>
      </c>
      <c r="E51" s="50"/>
      <c r="F51" s="50"/>
      <c r="G51" s="51" t="s">
        <v>71</v>
      </c>
      <c r="H51" s="21"/>
      <c r="I51" s="21"/>
      <c r="J51" s="52">
        <f>J32+J45</f>
        <v>896876444.48000002</v>
      </c>
    </row>
    <row r="52" spans="1:10" ht="18" thickTop="1" x14ac:dyDescent="0.3">
      <c r="A52" s="53"/>
      <c r="B52" s="7"/>
      <c r="C52" s="3"/>
      <c r="D52" s="27"/>
      <c r="E52" s="6"/>
      <c r="F52" s="18"/>
      <c r="G52" s="31"/>
      <c r="H52" s="54"/>
      <c r="I52" s="48"/>
      <c r="J52" s="31"/>
    </row>
    <row r="53" spans="1:10" x14ac:dyDescent="0.25">
      <c r="A53" s="53"/>
      <c r="B53" s="7"/>
      <c r="C53" s="3"/>
      <c r="D53" s="25"/>
      <c r="E53" s="6"/>
      <c r="F53" s="18"/>
      <c r="G53" s="6"/>
      <c r="H53" s="6"/>
      <c r="I53" s="6"/>
      <c r="J53" s="6"/>
    </row>
    <row r="54" spans="1:10" ht="18" thickBot="1" x14ac:dyDescent="0.35">
      <c r="A54" s="55" t="s">
        <v>72</v>
      </c>
      <c r="B54" s="47"/>
      <c r="C54" s="48"/>
      <c r="D54" s="56">
        <v>248227881.65000001</v>
      </c>
      <c r="E54" s="50"/>
      <c r="F54" s="50"/>
      <c r="G54" s="57" t="s">
        <v>77</v>
      </c>
      <c r="H54" s="3"/>
      <c r="I54" s="3"/>
      <c r="J54" s="58">
        <f>D54</f>
        <v>248227881.65000001</v>
      </c>
    </row>
    <row r="55" spans="1:10" ht="16.5" thickTop="1" x14ac:dyDescent="0.25">
      <c r="A55" s="59"/>
      <c r="B55" s="30"/>
      <c r="C55" s="60"/>
      <c r="D55" s="61"/>
      <c r="E55" s="31"/>
      <c r="F55" s="35"/>
      <c r="G55" s="31"/>
      <c r="H55" s="54"/>
      <c r="I55" s="54"/>
      <c r="J55" s="31"/>
    </row>
    <row r="56" spans="1:10" x14ac:dyDescent="0.25">
      <c r="A56" s="59"/>
      <c r="B56" s="30"/>
      <c r="C56" s="62"/>
      <c r="D56" s="63"/>
      <c r="E56" s="31"/>
      <c r="F56" s="35"/>
      <c r="G56" s="35"/>
      <c r="H56" s="35"/>
      <c r="I56" s="35"/>
      <c r="J56" s="35"/>
    </row>
    <row r="57" spans="1:10" x14ac:dyDescent="0.25">
      <c r="A57" s="59"/>
      <c r="B57" s="30"/>
      <c r="C57" s="62"/>
      <c r="D57" s="63"/>
      <c r="E57" s="31"/>
      <c r="F57" s="35"/>
      <c r="G57" s="35"/>
      <c r="H57" s="64"/>
      <c r="I57" s="35"/>
      <c r="J57" s="35"/>
    </row>
    <row r="58" spans="1:10" x14ac:dyDescent="0.25">
      <c r="A58" s="59"/>
      <c r="B58" s="30"/>
      <c r="C58" s="62"/>
      <c r="D58" s="63"/>
      <c r="E58" s="31"/>
      <c r="F58" s="35"/>
      <c r="G58" s="35"/>
      <c r="H58" s="64"/>
      <c r="I58" s="35"/>
      <c r="J58" s="35"/>
    </row>
    <row r="59" spans="1:10" x14ac:dyDescent="0.25">
      <c r="A59" s="59"/>
      <c r="B59" s="30"/>
      <c r="C59" s="62"/>
      <c r="D59" s="63"/>
      <c r="E59" s="31"/>
      <c r="F59" s="35"/>
      <c r="G59" s="35"/>
      <c r="H59" s="64"/>
      <c r="I59" s="35"/>
      <c r="J59" s="35"/>
    </row>
    <row r="60" spans="1:10" x14ac:dyDescent="0.25">
      <c r="A60" s="59"/>
      <c r="B60" s="30"/>
      <c r="C60" s="62"/>
      <c r="D60" s="63"/>
      <c r="E60" s="31"/>
      <c r="F60" s="31"/>
      <c r="G60" s="35"/>
      <c r="H60" s="64"/>
      <c r="I60" s="35"/>
      <c r="J60" s="35"/>
    </row>
    <row r="61" spans="1:10" x14ac:dyDescent="0.25">
      <c r="A61" s="59"/>
      <c r="B61" s="30"/>
      <c r="C61" s="65"/>
      <c r="D61" s="63"/>
      <c r="E61" s="35"/>
      <c r="F61" s="35"/>
      <c r="G61" s="35"/>
      <c r="H61" s="66"/>
      <c r="I61" s="64"/>
      <c r="J61" s="35"/>
    </row>
    <row r="62" spans="1:10" x14ac:dyDescent="0.25">
      <c r="A62" s="59"/>
      <c r="B62" s="30"/>
      <c r="C62" s="31"/>
      <c r="D62" s="31"/>
      <c r="E62" s="63"/>
      <c r="F62" s="35"/>
      <c r="G62" s="67"/>
      <c r="H62" s="31"/>
      <c r="I62" s="31"/>
      <c r="J62" s="31"/>
    </row>
    <row r="63" spans="1:10" x14ac:dyDescent="0.25">
      <c r="A63" s="59"/>
      <c r="B63" s="30"/>
      <c r="C63" s="68" t="s">
        <v>73</v>
      </c>
      <c r="D63" s="68"/>
      <c r="E63" s="63"/>
      <c r="F63" s="35"/>
      <c r="G63" s="31"/>
      <c r="H63" s="31"/>
      <c r="I63" s="31"/>
      <c r="J63" s="31"/>
    </row>
    <row r="64" spans="1:10" x14ac:dyDescent="0.25">
      <c r="A64" s="59"/>
      <c r="B64" s="69"/>
      <c r="C64" s="68" t="s">
        <v>74</v>
      </c>
      <c r="D64" s="68"/>
      <c r="E64" s="31"/>
      <c r="F64" s="35"/>
      <c r="G64" s="35"/>
      <c r="H64" s="67" t="s">
        <v>75</v>
      </c>
      <c r="I64" s="67"/>
      <c r="J64" s="35"/>
    </row>
    <row r="65" spans="1:10" x14ac:dyDescent="0.25">
      <c r="A65" s="31"/>
      <c r="B65" s="30"/>
      <c r="C65" s="31"/>
      <c r="D65" s="32"/>
      <c r="E65" s="31"/>
      <c r="F65" s="35"/>
      <c r="G65" s="31"/>
      <c r="H65" s="67" t="s">
        <v>76</v>
      </c>
      <c r="I65" s="35"/>
      <c r="J65" s="35"/>
    </row>
  </sheetData>
  <mergeCells count="7">
    <mergeCell ref="C64:D64"/>
    <mergeCell ref="A1:J1"/>
    <mergeCell ref="A2:J2"/>
    <mergeCell ref="A3:J3"/>
    <mergeCell ref="A6:B6"/>
    <mergeCell ref="F6:G6"/>
    <mergeCell ref="C63:D6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5"/>
  <sheetViews>
    <sheetView showGridLines="0" zoomScale="90" zoomScaleNormal="90" workbookViewId="0">
      <selection activeCell="A2" sqref="A2:G2"/>
    </sheetView>
  </sheetViews>
  <sheetFormatPr baseColWidth="10" defaultRowHeight="15" x14ac:dyDescent="0.25"/>
  <cols>
    <col min="1" max="1" width="4.85546875" customWidth="1"/>
    <col min="2" max="2" width="3" customWidth="1"/>
    <col min="3" max="3" width="49.140625" customWidth="1"/>
    <col min="4" max="5" width="18.42578125" bestFit="1" customWidth="1"/>
    <col min="6" max="6" width="25" bestFit="1" customWidth="1"/>
    <col min="7" max="7" width="18.42578125" bestFit="1" customWidth="1"/>
  </cols>
  <sheetData>
    <row r="1" spans="1:7" ht="15.75" x14ac:dyDescent="0.25">
      <c r="A1" s="70" t="s">
        <v>0</v>
      </c>
      <c r="B1" s="70"/>
      <c r="C1" s="70"/>
      <c r="D1" s="70"/>
      <c r="E1" s="70"/>
      <c r="F1" s="70"/>
      <c r="G1" s="70"/>
    </row>
    <row r="2" spans="1:7" x14ac:dyDescent="0.25">
      <c r="A2" s="71" t="s">
        <v>78</v>
      </c>
      <c r="B2" s="71"/>
      <c r="C2" s="71"/>
      <c r="D2" s="71"/>
      <c r="E2" s="71"/>
      <c r="F2" s="71"/>
      <c r="G2" s="71"/>
    </row>
    <row r="3" spans="1:7" x14ac:dyDescent="0.25">
      <c r="A3" s="72" t="s">
        <v>79</v>
      </c>
      <c r="B3" s="72"/>
      <c r="C3" s="72"/>
      <c r="D3" s="72"/>
      <c r="E3" s="72"/>
      <c r="F3" s="72"/>
      <c r="G3" s="72"/>
    </row>
    <row r="4" spans="1:7" ht="15.75" x14ac:dyDescent="0.25">
      <c r="A4" s="73" t="s">
        <v>80</v>
      </c>
      <c r="B4" s="73"/>
      <c r="C4" s="73"/>
      <c r="D4" s="73"/>
      <c r="E4" s="73"/>
      <c r="F4" s="73"/>
      <c r="G4" s="73"/>
    </row>
    <row r="5" spans="1:7" ht="17.25" x14ac:dyDescent="0.3">
      <c r="A5" s="50"/>
      <c r="B5" s="74"/>
      <c r="C5" s="74"/>
      <c r="D5" s="74"/>
      <c r="E5" s="74"/>
      <c r="F5" s="74"/>
      <c r="G5" s="74"/>
    </row>
    <row r="6" spans="1:7" ht="17.25" x14ac:dyDescent="0.3">
      <c r="A6" s="50"/>
      <c r="B6" s="75"/>
      <c r="C6" s="47"/>
      <c r="D6" s="76"/>
      <c r="E6" s="51"/>
      <c r="F6" s="77"/>
      <c r="G6" s="50"/>
    </row>
    <row r="7" spans="1:7" ht="17.25" x14ac:dyDescent="0.3">
      <c r="A7" s="78" t="s">
        <v>81</v>
      </c>
      <c r="B7" s="79"/>
      <c r="C7" s="80"/>
      <c r="D7" s="81"/>
      <c r="E7" s="82"/>
      <c r="F7" s="83"/>
      <c r="G7" s="82">
        <f>SUM(F8:F24)</f>
        <v>98572669.379999995</v>
      </c>
    </row>
    <row r="8" spans="1:7" ht="15.75" x14ac:dyDescent="0.25">
      <c r="A8" s="51"/>
      <c r="B8" s="84" t="s">
        <v>82</v>
      </c>
      <c r="C8" s="85"/>
      <c r="D8" s="86"/>
      <c r="E8" s="54"/>
      <c r="F8" s="87">
        <f>SUM(E9:E10)</f>
        <v>67901544.390000001</v>
      </c>
      <c r="G8" s="54"/>
    </row>
    <row r="9" spans="1:7" ht="17.25" x14ac:dyDescent="0.3">
      <c r="A9" s="50"/>
      <c r="B9" s="79"/>
      <c r="C9" s="24" t="s">
        <v>83</v>
      </c>
      <c r="D9" s="76"/>
      <c r="E9" s="48">
        <v>1076752.18</v>
      </c>
      <c r="F9" s="88"/>
      <c r="G9" s="48"/>
    </row>
    <row r="10" spans="1:7" ht="17.25" x14ac:dyDescent="0.3">
      <c r="A10" s="50"/>
      <c r="B10" s="79"/>
      <c r="C10" s="24" t="s">
        <v>84</v>
      </c>
      <c r="D10" s="76"/>
      <c r="E10" s="89">
        <v>66824792.210000001</v>
      </c>
      <c r="F10" s="88"/>
      <c r="G10" s="48"/>
    </row>
    <row r="11" spans="1:7" ht="17.25" x14ac:dyDescent="0.3">
      <c r="A11" s="50"/>
      <c r="B11" s="79"/>
      <c r="C11" s="47"/>
      <c r="D11" s="76"/>
      <c r="E11" s="48"/>
      <c r="F11" s="88"/>
      <c r="G11" s="48"/>
    </row>
    <row r="12" spans="1:7" ht="15.75" x14ac:dyDescent="0.25">
      <c r="A12" s="51"/>
      <c r="B12" s="84" t="s">
        <v>85</v>
      </c>
      <c r="C12" s="85"/>
      <c r="D12" s="86"/>
      <c r="E12" s="54"/>
      <c r="F12" s="87">
        <f>SUM(E13:E14)</f>
        <v>474938.79999999923</v>
      </c>
      <c r="G12" s="54"/>
    </row>
    <row r="13" spans="1:7" ht="17.25" x14ac:dyDescent="0.3">
      <c r="A13" s="51"/>
      <c r="B13" s="84"/>
      <c r="C13" s="24" t="s">
        <v>86</v>
      </c>
      <c r="D13" s="86"/>
      <c r="E13" s="48">
        <v>2145.85</v>
      </c>
      <c r="F13" s="87"/>
      <c r="G13" s="54"/>
    </row>
    <row r="14" spans="1:7" ht="17.25" x14ac:dyDescent="0.3">
      <c r="A14" s="50"/>
      <c r="B14" s="79"/>
      <c r="C14" s="24" t="s">
        <v>87</v>
      </c>
      <c r="D14" s="76"/>
      <c r="E14" s="89">
        <v>472792.94999999925</v>
      </c>
      <c r="F14" s="88"/>
      <c r="G14" s="48"/>
    </row>
    <row r="15" spans="1:7" ht="17.25" x14ac:dyDescent="0.3">
      <c r="A15" s="50"/>
      <c r="B15" s="79"/>
      <c r="C15" s="47"/>
      <c r="D15" s="76"/>
      <c r="E15" s="48"/>
      <c r="F15" s="88"/>
      <c r="G15" s="48"/>
    </row>
    <row r="16" spans="1:7" ht="17.25" x14ac:dyDescent="0.3">
      <c r="A16" s="51"/>
      <c r="B16" s="84" t="s">
        <v>88</v>
      </c>
      <c r="C16" s="85"/>
      <c r="D16" s="86"/>
      <c r="E16" s="48"/>
      <c r="F16" s="54">
        <f>SUM(E17:E22)</f>
        <v>30133720.5</v>
      </c>
      <c r="G16" s="54"/>
    </row>
    <row r="17" spans="1:7" ht="17.25" x14ac:dyDescent="0.3">
      <c r="A17" s="51"/>
      <c r="B17" s="84"/>
      <c r="C17" s="24" t="s">
        <v>89</v>
      </c>
      <c r="D17" s="86"/>
      <c r="E17" s="48">
        <v>28946193.219999999</v>
      </c>
      <c r="F17" s="54"/>
      <c r="G17" s="54"/>
    </row>
    <row r="18" spans="1:7" ht="17.25" x14ac:dyDescent="0.3">
      <c r="A18" s="51"/>
      <c r="B18" s="84"/>
      <c r="C18" s="24" t="s">
        <v>90</v>
      </c>
      <c r="D18" s="86"/>
      <c r="E18" s="48">
        <v>657230.04</v>
      </c>
      <c r="F18" s="54"/>
      <c r="G18" s="54"/>
    </row>
    <row r="19" spans="1:7" ht="17.25" x14ac:dyDescent="0.3">
      <c r="A19" s="51"/>
      <c r="B19" s="84"/>
      <c r="C19" s="24" t="s">
        <v>91</v>
      </c>
      <c r="D19" s="86"/>
      <c r="E19" s="48">
        <v>7856.82</v>
      </c>
      <c r="F19" s="54"/>
      <c r="G19" s="54"/>
    </row>
    <row r="20" spans="1:7" ht="17.25" x14ac:dyDescent="0.3">
      <c r="A20" s="51"/>
      <c r="B20" s="84"/>
      <c r="C20" s="24" t="s">
        <v>92</v>
      </c>
      <c r="D20" s="86"/>
      <c r="E20" s="48">
        <v>85453.17</v>
      </c>
      <c r="F20" s="54"/>
      <c r="G20" s="54"/>
    </row>
    <row r="21" spans="1:7" ht="17.25" x14ac:dyDescent="0.3">
      <c r="A21" s="51"/>
      <c r="B21" s="84"/>
      <c r="C21" s="24" t="s">
        <v>93</v>
      </c>
      <c r="D21" s="86"/>
      <c r="E21" s="48">
        <v>387838.6</v>
      </c>
      <c r="F21" s="54"/>
      <c r="G21" s="54"/>
    </row>
    <row r="22" spans="1:7" ht="17.25" x14ac:dyDescent="0.3">
      <c r="A22" s="51"/>
      <c r="B22" s="84"/>
      <c r="C22" s="24" t="s">
        <v>94</v>
      </c>
      <c r="D22" s="86"/>
      <c r="E22" s="89">
        <v>49148.65</v>
      </c>
      <c r="F22" s="54"/>
      <c r="G22" s="54"/>
    </row>
    <row r="23" spans="1:7" ht="15.75" x14ac:dyDescent="0.25">
      <c r="A23" s="51"/>
      <c r="B23" s="84"/>
      <c r="C23" s="85"/>
      <c r="D23" s="86"/>
      <c r="E23" s="54"/>
      <c r="F23" s="87"/>
      <c r="G23" s="54"/>
    </row>
    <row r="24" spans="1:7" ht="17.25" x14ac:dyDescent="0.3">
      <c r="A24" s="51"/>
      <c r="B24" s="84" t="s">
        <v>95</v>
      </c>
      <c r="C24" s="85"/>
      <c r="D24" s="86"/>
      <c r="E24" s="48"/>
      <c r="F24" s="90">
        <v>62465.69</v>
      </c>
      <c r="G24" s="54"/>
    </row>
    <row r="25" spans="1:7" ht="17.25" x14ac:dyDescent="0.3">
      <c r="A25" s="51"/>
      <c r="B25" s="84"/>
      <c r="C25" s="85"/>
      <c r="D25" s="86"/>
      <c r="E25" s="48"/>
      <c r="F25" s="54"/>
      <c r="G25" s="54"/>
    </row>
    <row r="26" spans="1:7" ht="15.75" x14ac:dyDescent="0.25">
      <c r="A26" s="51"/>
      <c r="B26" s="84"/>
      <c r="C26" s="85"/>
      <c r="D26" s="86"/>
      <c r="E26" s="54"/>
      <c r="F26" s="87"/>
      <c r="G26" s="54"/>
    </row>
    <row r="27" spans="1:7" ht="15.75" x14ac:dyDescent="0.25">
      <c r="A27" s="51"/>
      <c r="B27" s="84"/>
      <c r="C27" s="85"/>
      <c r="D27" s="86"/>
      <c r="E27" s="54"/>
      <c r="F27" s="87"/>
      <c r="G27" s="54"/>
    </row>
    <row r="28" spans="1:7" ht="17.25" x14ac:dyDescent="0.3">
      <c r="A28" s="78" t="s">
        <v>96</v>
      </c>
      <c r="B28" s="79"/>
      <c r="C28" s="80"/>
      <c r="D28" s="81"/>
      <c r="E28" s="82"/>
      <c r="F28" s="83"/>
      <c r="G28" s="91">
        <f>SUM(F29:F47)</f>
        <v>68575906.439999998</v>
      </c>
    </row>
    <row r="29" spans="1:7" ht="15.75" x14ac:dyDescent="0.25">
      <c r="A29" s="51"/>
      <c r="B29" s="84" t="s">
        <v>82</v>
      </c>
      <c r="C29" s="85"/>
      <c r="D29" s="86"/>
      <c r="E29" s="54"/>
      <c r="F29" s="87">
        <f>SUM(E30:E34)</f>
        <v>12669668.240000002</v>
      </c>
      <c r="G29" s="54"/>
    </row>
    <row r="30" spans="1:7" ht="17.25" x14ac:dyDescent="0.3">
      <c r="A30" s="50"/>
      <c r="B30" s="79"/>
      <c r="C30" s="24" t="s">
        <v>97</v>
      </c>
      <c r="D30" s="76"/>
      <c r="E30" s="48">
        <v>1468605.33</v>
      </c>
      <c r="F30" s="88"/>
      <c r="G30" s="48"/>
    </row>
    <row r="31" spans="1:7" ht="17.25" x14ac:dyDescent="0.3">
      <c r="A31" s="50"/>
      <c r="B31" s="79"/>
      <c r="C31" s="24" t="s">
        <v>98</v>
      </c>
      <c r="D31" s="76"/>
      <c r="E31" s="48">
        <v>9298087.1300000008</v>
      </c>
      <c r="F31" s="88"/>
      <c r="G31" s="48"/>
    </row>
    <row r="32" spans="1:7" ht="17.25" x14ac:dyDescent="0.3">
      <c r="A32" s="50"/>
      <c r="B32" s="79"/>
      <c r="C32" s="24" t="s">
        <v>99</v>
      </c>
      <c r="D32" s="76"/>
      <c r="E32" s="48">
        <v>896442.85</v>
      </c>
      <c r="F32" s="88"/>
      <c r="G32" s="48"/>
    </row>
    <row r="33" spans="1:7" ht="17.25" x14ac:dyDescent="0.3">
      <c r="A33" s="50"/>
      <c r="B33" s="79"/>
      <c r="C33" s="24" t="s">
        <v>100</v>
      </c>
      <c r="D33" s="76"/>
      <c r="E33" s="48">
        <v>498.46</v>
      </c>
      <c r="F33" s="88"/>
      <c r="G33" s="48"/>
    </row>
    <row r="34" spans="1:7" ht="17.25" x14ac:dyDescent="0.3">
      <c r="A34" s="50"/>
      <c r="B34" s="79"/>
      <c r="C34" s="24" t="s">
        <v>101</v>
      </c>
      <c r="D34" s="76"/>
      <c r="E34" s="89">
        <v>1006034.47</v>
      </c>
      <c r="F34" s="88"/>
      <c r="G34" s="48"/>
    </row>
    <row r="35" spans="1:7" ht="17.25" x14ac:dyDescent="0.3">
      <c r="A35" s="50"/>
      <c r="B35" s="79"/>
      <c r="C35" s="47"/>
      <c r="D35" s="76"/>
      <c r="E35" s="48"/>
      <c r="F35" s="88"/>
      <c r="G35" s="48"/>
    </row>
    <row r="36" spans="1:7" ht="15.75" x14ac:dyDescent="0.25">
      <c r="A36" s="51"/>
      <c r="B36" s="84" t="s">
        <v>102</v>
      </c>
      <c r="C36" s="85"/>
      <c r="D36" s="86"/>
      <c r="E36" s="54"/>
      <c r="F36" s="54">
        <f>+D55</f>
        <v>23368745.649999999</v>
      </c>
      <c r="G36" s="54"/>
    </row>
    <row r="37" spans="1:7" ht="15.75" x14ac:dyDescent="0.25">
      <c r="A37" s="51"/>
      <c r="B37" s="84"/>
      <c r="C37" s="85"/>
      <c r="D37" s="86"/>
      <c r="E37" s="54"/>
      <c r="F37" s="54"/>
      <c r="G37" s="54"/>
    </row>
    <row r="38" spans="1:7" ht="15.75" x14ac:dyDescent="0.25">
      <c r="A38" s="51"/>
      <c r="B38" s="84" t="s">
        <v>103</v>
      </c>
      <c r="C38" s="85"/>
      <c r="D38" s="86"/>
      <c r="E38" s="54"/>
      <c r="F38" s="87">
        <f>SUM(E39:E43)</f>
        <v>21112897.719999999</v>
      </c>
      <c r="G38" s="54"/>
    </row>
    <row r="39" spans="1:7" ht="17.25" x14ac:dyDescent="0.3">
      <c r="A39" s="50"/>
      <c r="B39" s="79"/>
      <c r="C39" s="24" t="s">
        <v>104</v>
      </c>
      <c r="D39" s="76"/>
      <c r="E39" s="48">
        <v>10250990.42</v>
      </c>
      <c r="F39" s="88"/>
      <c r="G39" s="48"/>
    </row>
    <row r="40" spans="1:7" ht="17.25" x14ac:dyDescent="0.3">
      <c r="A40" s="50"/>
      <c r="B40" s="79"/>
      <c r="C40" s="24" t="s">
        <v>105</v>
      </c>
      <c r="D40" s="76"/>
      <c r="E40" s="48">
        <v>36732.300000000003</v>
      </c>
      <c r="F40" s="88"/>
      <c r="G40" s="48"/>
    </row>
    <row r="41" spans="1:7" ht="17.25" x14ac:dyDescent="0.3">
      <c r="A41" s="50"/>
      <c r="B41" s="79"/>
      <c r="C41" s="24" t="s">
        <v>106</v>
      </c>
      <c r="D41" s="76"/>
      <c r="E41" s="48">
        <v>13763.410000000033</v>
      </c>
      <c r="F41" s="88"/>
      <c r="G41" s="48"/>
    </row>
    <row r="42" spans="1:7" ht="17.25" x14ac:dyDescent="0.3">
      <c r="A42" s="50"/>
      <c r="B42" s="79"/>
      <c r="C42" s="24" t="s">
        <v>107</v>
      </c>
      <c r="D42" s="76"/>
      <c r="E42" s="48">
        <v>3302224.37</v>
      </c>
      <c r="F42" s="88"/>
      <c r="G42" s="48"/>
    </row>
    <row r="43" spans="1:7" ht="17.25" x14ac:dyDescent="0.3">
      <c r="A43" s="50"/>
      <c r="B43" s="79"/>
      <c r="C43" s="24" t="s">
        <v>108</v>
      </c>
      <c r="D43" s="76"/>
      <c r="E43" s="89">
        <v>7509187.2200000007</v>
      </c>
      <c r="F43" s="88"/>
      <c r="G43" s="48"/>
    </row>
    <row r="44" spans="1:7" ht="17.25" x14ac:dyDescent="0.3">
      <c r="A44" s="50"/>
      <c r="B44" s="79"/>
      <c r="C44" s="47"/>
      <c r="D44" s="76"/>
      <c r="E44" s="48"/>
      <c r="F44" s="88"/>
      <c r="G44" s="48"/>
    </row>
    <row r="45" spans="1:7" ht="15.75" x14ac:dyDescent="0.25">
      <c r="A45" s="51"/>
      <c r="B45" s="84" t="s">
        <v>109</v>
      </c>
      <c r="C45" s="85"/>
      <c r="D45" s="86"/>
      <c r="E45" s="54"/>
      <c r="F45" s="54">
        <v>11416035.52</v>
      </c>
      <c r="G45" s="54"/>
    </row>
    <row r="46" spans="1:7" ht="17.25" x14ac:dyDescent="0.3">
      <c r="A46" s="51"/>
      <c r="B46" s="84"/>
      <c r="C46" s="85"/>
      <c r="D46" s="86"/>
      <c r="E46" s="54"/>
      <c r="F46" s="48"/>
      <c r="G46" s="54"/>
    </row>
    <row r="47" spans="1:7" ht="15.75" x14ac:dyDescent="0.25">
      <c r="A47" s="51"/>
      <c r="B47" s="84" t="s">
        <v>110</v>
      </c>
      <c r="C47" s="85"/>
      <c r="D47" s="86"/>
      <c r="E47" s="54"/>
      <c r="F47" s="90">
        <v>8559.31</v>
      </c>
      <c r="G47" s="54"/>
    </row>
    <row r="48" spans="1:7" ht="15.75" x14ac:dyDescent="0.25">
      <c r="A48" s="51"/>
      <c r="B48" s="84"/>
      <c r="C48" s="85"/>
      <c r="D48" s="86"/>
      <c r="E48" s="54"/>
      <c r="F48" s="87"/>
      <c r="G48" s="54"/>
    </row>
    <row r="49" spans="1:7" ht="18" thickBot="1" x14ac:dyDescent="0.35">
      <c r="A49" s="78" t="s">
        <v>111</v>
      </c>
      <c r="B49" s="79"/>
      <c r="C49" s="80"/>
      <c r="D49" s="81"/>
      <c r="E49" s="82"/>
      <c r="F49" s="83"/>
      <c r="G49" s="92">
        <f>G7-G28</f>
        <v>29996762.939999998</v>
      </c>
    </row>
    <row r="50" spans="1:7" ht="18" thickTop="1" x14ac:dyDescent="0.3">
      <c r="A50" s="50"/>
      <c r="B50" s="79"/>
      <c r="C50" s="47"/>
      <c r="D50" s="76"/>
      <c r="E50" s="51"/>
      <c r="F50" s="77"/>
      <c r="G50" s="50"/>
    </row>
    <row r="51" spans="1:7" ht="17.25" x14ac:dyDescent="0.3">
      <c r="A51" s="50"/>
      <c r="B51" s="79"/>
      <c r="C51" s="47"/>
      <c r="D51" s="76"/>
      <c r="E51" s="51"/>
      <c r="F51" s="77"/>
      <c r="G51" s="93"/>
    </row>
    <row r="52" spans="1:7" ht="17.25" x14ac:dyDescent="0.3">
      <c r="A52" s="50"/>
      <c r="B52" s="79"/>
      <c r="C52" s="23" t="s">
        <v>112</v>
      </c>
      <c r="D52" s="48">
        <v>19061394.739999998</v>
      </c>
      <c r="E52" s="51"/>
      <c r="F52" s="77"/>
      <c r="G52" s="94"/>
    </row>
    <row r="53" spans="1:7" ht="17.25" x14ac:dyDescent="0.3">
      <c r="A53" s="50"/>
      <c r="B53" s="79"/>
      <c r="C53" s="23" t="s">
        <v>113</v>
      </c>
      <c r="D53" s="48">
        <v>6200000</v>
      </c>
      <c r="E53" s="51"/>
      <c r="F53" s="77"/>
      <c r="G53" s="48"/>
    </row>
    <row r="54" spans="1:7" ht="17.25" x14ac:dyDescent="0.3">
      <c r="A54" s="50"/>
      <c r="B54" s="79"/>
      <c r="C54" s="23" t="s">
        <v>114</v>
      </c>
      <c r="D54" s="89">
        <v>-1892649.09</v>
      </c>
      <c r="E54" s="51"/>
      <c r="F54" s="77"/>
      <c r="G54" s="48"/>
    </row>
    <row r="55" spans="1:7" ht="17.25" x14ac:dyDescent="0.3">
      <c r="A55" s="50"/>
      <c r="B55" s="79"/>
      <c r="C55" s="47"/>
      <c r="D55" s="54">
        <f>SUM(D52:D54)</f>
        <v>23368745.649999999</v>
      </c>
      <c r="E55" s="51"/>
      <c r="F55" s="77"/>
      <c r="G55" s="50"/>
    </row>
    <row r="56" spans="1:7" ht="15.75" x14ac:dyDescent="0.25">
      <c r="A56" s="95"/>
      <c r="B56" s="96"/>
      <c r="C56" s="97"/>
      <c r="D56" s="98"/>
      <c r="E56" s="99"/>
      <c r="F56" s="100"/>
      <c r="G56" s="95"/>
    </row>
    <row r="57" spans="1:7" ht="15.75" x14ac:dyDescent="0.25">
      <c r="A57" s="95"/>
      <c r="B57" s="96"/>
      <c r="C57" s="97"/>
      <c r="D57" s="98"/>
      <c r="E57" s="99"/>
      <c r="F57" s="100"/>
      <c r="G57" s="95"/>
    </row>
    <row r="58" spans="1:7" ht="15.75" x14ac:dyDescent="0.25">
      <c r="A58" s="95"/>
      <c r="B58" s="96"/>
      <c r="C58" s="97"/>
      <c r="D58" s="98"/>
      <c r="E58" s="99"/>
      <c r="F58" s="100"/>
      <c r="G58" s="95"/>
    </row>
    <row r="59" spans="1:7" ht="15.75" x14ac:dyDescent="0.25">
      <c r="A59" s="95"/>
      <c r="B59" s="96"/>
      <c r="C59" s="97"/>
      <c r="D59" s="98"/>
      <c r="E59" s="99"/>
      <c r="F59" s="100"/>
      <c r="G59" s="95"/>
    </row>
    <row r="60" spans="1:7" ht="15.75" x14ac:dyDescent="0.25">
      <c r="A60" s="95"/>
      <c r="B60" s="96"/>
      <c r="C60" s="97"/>
      <c r="D60" s="98"/>
      <c r="E60" s="99"/>
      <c r="F60" s="100"/>
      <c r="G60" s="95"/>
    </row>
    <row r="61" spans="1:7" ht="15.75" x14ac:dyDescent="0.25">
      <c r="A61" s="95"/>
      <c r="B61" s="96"/>
      <c r="C61" s="97"/>
      <c r="D61" s="98"/>
      <c r="E61" s="99"/>
      <c r="F61" s="100"/>
      <c r="G61" s="95"/>
    </row>
    <row r="62" spans="1:7" ht="15.75" x14ac:dyDescent="0.25">
      <c r="A62" s="95"/>
      <c r="B62" s="96"/>
      <c r="C62" s="97"/>
      <c r="D62" s="98"/>
      <c r="E62" s="99"/>
      <c r="F62" s="100"/>
      <c r="G62" s="95"/>
    </row>
    <row r="63" spans="1:7" ht="15.75" x14ac:dyDescent="0.25">
      <c r="A63" s="95"/>
      <c r="B63" s="96"/>
      <c r="C63" s="97"/>
      <c r="D63" s="98"/>
      <c r="E63" s="99"/>
      <c r="F63" s="100"/>
      <c r="G63" s="95"/>
    </row>
    <row r="64" spans="1:7" ht="15.75" x14ac:dyDescent="0.25">
      <c r="A64" s="95"/>
      <c r="B64" s="96"/>
      <c r="C64" s="68" t="s">
        <v>73</v>
      </c>
      <c r="D64" s="68"/>
      <c r="E64" s="101"/>
      <c r="F64" s="67" t="s">
        <v>75</v>
      </c>
      <c r="G64" s="95"/>
    </row>
    <row r="65" spans="1:7" ht="15.75" x14ac:dyDescent="0.25">
      <c r="A65" s="95"/>
      <c r="B65" s="96"/>
      <c r="C65" s="68" t="s">
        <v>74</v>
      </c>
      <c r="D65" s="68"/>
      <c r="E65" s="101"/>
      <c r="F65" s="67" t="s">
        <v>76</v>
      </c>
      <c r="G65" s="95"/>
    </row>
  </sheetData>
  <mergeCells count="6">
    <mergeCell ref="A1:G1"/>
    <mergeCell ref="A2:G2"/>
    <mergeCell ref="A3:G3"/>
    <mergeCell ref="A4:G4"/>
    <mergeCell ref="C64:D64"/>
    <mergeCell ref="C65:D65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</vt:lpstr>
      <vt:lpstr>EERR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Mauricio Antonio Henriquez Rivera</cp:lastModifiedBy>
  <dcterms:created xsi:type="dcterms:W3CDTF">2017-12-12T16:32:37Z</dcterms:created>
  <dcterms:modified xsi:type="dcterms:W3CDTF">2017-12-12T16:41:49Z</dcterms:modified>
</cp:coreProperties>
</file>